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Лист1!$A$1:$V$31</definedName>
  </definedNames>
  <calcPr calcId="125725"/>
</workbook>
</file>

<file path=xl/calcChain.xml><?xml version="1.0" encoding="utf-8"?>
<calcChain xmlns="http://schemas.openxmlformats.org/spreadsheetml/2006/main">
  <c r="C12" i="1"/>
  <c r="C13"/>
  <c r="C15"/>
  <c r="C16"/>
  <c r="F25"/>
  <c r="G25"/>
  <c r="H25"/>
  <c r="I25"/>
  <c r="J25"/>
  <c r="K25"/>
  <c r="L25"/>
  <c r="M25"/>
  <c r="N25"/>
  <c r="O25"/>
  <c r="P25"/>
  <c r="Q25"/>
  <c r="R25"/>
  <c r="S25"/>
  <c r="T25"/>
  <c r="U25"/>
  <c r="V25"/>
  <c r="E25"/>
  <c r="F11"/>
  <c r="F10" s="1"/>
  <c r="G11"/>
  <c r="G10" s="1"/>
  <c r="H11"/>
  <c r="I11"/>
  <c r="I10" s="1"/>
  <c r="J11"/>
  <c r="J10" s="1"/>
  <c r="K11"/>
  <c r="K10" s="1"/>
  <c r="L11"/>
  <c r="M11"/>
  <c r="M10" s="1"/>
  <c r="N11"/>
  <c r="N10" s="1"/>
  <c r="O11"/>
  <c r="O10" s="1"/>
  <c r="P11"/>
  <c r="Q11"/>
  <c r="Q10" s="1"/>
  <c r="R11"/>
  <c r="R10" s="1"/>
  <c r="S11"/>
  <c r="S10" s="1"/>
  <c r="T11"/>
  <c r="U11"/>
  <c r="U10" s="1"/>
  <c r="V11"/>
  <c r="V10" s="1"/>
  <c r="E11"/>
  <c r="E10" s="1"/>
  <c r="F14"/>
  <c r="G14"/>
  <c r="H14"/>
  <c r="H10" s="1"/>
  <c r="I14"/>
  <c r="J14"/>
  <c r="K14"/>
  <c r="L14"/>
  <c r="L10" s="1"/>
  <c r="M14"/>
  <c r="N14"/>
  <c r="O14"/>
  <c r="P14"/>
  <c r="P10" s="1"/>
  <c r="Q14"/>
  <c r="R14"/>
  <c r="S14"/>
  <c r="T14"/>
  <c r="T10" s="1"/>
  <c r="U14"/>
  <c r="V14"/>
  <c r="E14"/>
  <c r="F12"/>
  <c r="C17" l="1"/>
  <c r="C18"/>
  <c r="C20"/>
  <c r="C21"/>
  <c r="C22"/>
  <c r="C11"/>
  <c r="C14" l="1"/>
  <c r="C10" s="1"/>
  <c r="C25" s="1"/>
</calcChain>
</file>

<file path=xl/sharedStrings.xml><?xml version="1.0" encoding="utf-8"?>
<sst xmlns="http://schemas.openxmlformats.org/spreadsheetml/2006/main" count="52" uniqueCount="32">
  <si>
    <t>Источники финансирования</t>
  </si>
  <si>
    <t>Расходы на реализацию инвестиционной программы
(тыс. руб. без НДС)</t>
  </si>
  <si>
    <t>по видам деятельности</t>
  </si>
  <si>
    <t>Передача тепловой энергии</t>
  </si>
  <si>
    <t>Собственные средства</t>
  </si>
  <si>
    <t>амортизационные отчисления</t>
  </si>
  <si>
    <t>г. Ижевск</t>
  </si>
  <si>
    <t>г. Сарапул</t>
  </si>
  <si>
    <t>прибыль, направленная на инвестиции</t>
  </si>
  <si>
    <t>прочие собственные средства,
в т.ч. средства от эмиссии ценных бумаг</t>
  </si>
  <si>
    <t>Привлеченные средства</t>
  </si>
  <si>
    <t>кредиты</t>
  </si>
  <si>
    <t>займы организаций</t>
  </si>
  <si>
    <t>прочие привлеченные средства</t>
  </si>
  <si>
    <t>Бюджетное финансирование</t>
  </si>
  <si>
    <t>Прочие источники финансирования, в т.ч. лизинг</t>
  </si>
  <si>
    <t>ИТОГО по программе</t>
  </si>
  <si>
    <t>1.1.</t>
  </si>
  <si>
    <t>1.2.</t>
  </si>
  <si>
    <t>1.3.</t>
  </si>
  <si>
    <t>1.4.</t>
  </si>
  <si>
    <t>2.1.</t>
  </si>
  <si>
    <t>2.2.</t>
  </si>
  <si>
    <t>2.3.</t>
  </si>
  <si>
    <t>№ п/п</t>
  </si>
  <si>
    <t>Финансовый план</t>
  </si>
  <si>
    <t>ООО "Удмуртские коммунальные системы"</t>
  </si>
  <si>
    <t>(наименование энергоснабжающей организации)</t>
  </si>
  <si>
    <t>Директор ООО "Удмуртские коммунальные системы"</t>
  </si>
  <si>
    <t>Я.В.Балобанов</t>
  </si>
  <si>
    <t>В сфере теплоснабжения на 2015-2032 годы</t>
  </si>
  <si>
    <t>средства, полученные за счет платы за подключение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</si>
</sst>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3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3" xfId="0" applyBorder="1" applyAlignment="1">
      <alignment horizontal="center" wrapText="1"/>
    </xf>
    <xf numFmtId="0" fontId="0" fillId="0" borderId="3" xfId="0" applyBorder="1" applyAlignment="1">
      <alignment wrapText="1"/>
    </xf>
    <xf numFmtId="0" fontId="0" fillId="0" borderId="3" xfId="0" applyBorder="1"/>
    <xf numFmtId="0" fontId="0" fillId="0" borderId="0" xfId="0" applyAlignment="1"/>
    <xf numFmtId="0" fontId="1" fillId="0" borderId="3" xfId="0" applyFont="1" applyBorder="1"/>
    <xf numFmtId="0" fontId="3" fillId="0" borderId="3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4" fontId="2" fillId="0" borderId="3" xfId="0" applyNumberFormat="1" applyFont="1" applyBorder="1" applyAlignment="1">
      <alignment vertical="top" wrapText="1"/>
    </xf>
    <xf numFmtId="0" fontId="1" fillId="0" borderId="3" xfId="0" applyFont="1" applyBorder="1" applyAlignment="1">
      <alignment horizontal="center"/>
    </xf>
    <xf numFmtId="4" fontId="3" fillId="0" borderId="3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wrapText="1"/>
    </xf>
    <xf numFmtId="0" fontId="1" fillId="0" borderId="3" xfId="0" applyFont="1" applyBorder="1" applyAlignment="1">
      <alignment horizontal="center"/>
    </xf>
    <xf numFmtId="4" fontId="1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top" wrapText="1"/>
    </xf>
    <xf numFmtId="4" fontId="2" fillId="0" borderId="6" xfId="0" applyNumberFormat="1" applyFont="1" applyBorder="1" applyAlignment="1">
      <alignment horizontal="center" vertical="top" wrapText="1"/>
    </xf>
    <xf numFmtId="0" fontId="0" fillId="0" borderId="3" xfId="0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3" xfId="0" applyFont="1" applyBorder="1" applyAlignment="1">
      <alignment horizontal="center"/>
    </xf>
    <xf numFmtId="4" fontId="0" fillId="0" borderId="3" xfId="0" applyNumberForma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29"/>
  <sheetViews>
    <sheetView tabSelected="1" view="pageBreakPreview" topLeftCell="F1" zoomScale="115" zoomScaleNormal="100" zoomScaleSheetLayoutView="115" workbookViewId="0">
      <selection activeCell="F16" activeCellId="1" sqref="F13 F16"/>
    </sheetView>
  </sheetViews>
  <sheetFormatPr defaultRowHeight="15"/>
  <cols>
    <col min="2" max="2" width="37.140625" customWidth="1"/>
    <col min="4" max="4" width="8.42578125" customWidth="1"/>
    <col min="5" max="5" width="12.28515625" customWidth="1"/>
    <col min="6" max="6" width="12.7109375" customWidth="1"/>
    <col min="7" max="22" width="12.42578125" customWidth="1"/>
  </cols>
  <sheetData>
    <row r="1" spans="1:22" ht="18.75">
      <c r="I1" s="19" t="s">
        <v>25</v>
      </c>
      <c r="J1" s="19"/>
      <c r="K1" s="19"/>
      <c r="L1" s="19"/>
      <c r="M1" s="19"/>
      <c r="N1" s="19"/>
      <c r="O1" s="19"/>
      <c r="P1" s="19"/>
    </row>
    <row r="2" spans="1:22" ht="18.75">
      <c r="I2" s="19" t="s">
        <v>26</v>
      </c>
      <c r="J2" s="19"/>
      <c r="K2" s="19"/>
      <c r="L2" s="19"/>
      <c r="M2" s="19"/>
      <c r="N2" s="19"/>
      <c r="O2" s="19"/>
      <c r="P2" s="19"/>
    </row>
    <row r="3" spans="1:22" ht="15" customHeight="1">
      <c r="C3" s="2"/>
      <c r="D3" s="6"/>
      <c r="E3" s="6"/>
      <c r="F3" s="6"/>
      <c r="G3" s="6"/>
      <c r="H3" s="6"/>
      <c r="I3" s="20" t="s">
        <v>27</v>
      </c>
      <c r="J3" s="20"/>
      <c r="K3" s="20"/>
      <c r="L3" s="20"/>
      <c r="M3" s="20"/>
      <c r="N3" s="20"/>
      <c r="O3" s="20"/>
      <c r="P3" s="20"/>
      <c r="Q3" s="6"/>
      <c r="R3" s="6"/>
      <c r="S3" s="6"/>
      <c r="T3" s="6"/>
      <c r="U3" s="6"/>
    </row>
    <row r="4" spans="1:22" ht="15" customHeight="1">
      <c r="C4" s="2"/>
      <c r="D4" s="6"/>
      <c r="E4" s="6"/>
      <c r="F4" s="6"/>
      <c r="G4" s="6"/>
      <c r="H4" s="6"/>
      <c r="I4" s="19" t="s">
        <v>30</v>
      </c>
      <c r="J4" s="19"/>
      <c r="K4" s="19"/>
      <c r="L4" s="19"/>
      <c r="M4" s="19"/>
      <c r="N4" s="19"/>
      <c r="O4" s="19"/>
      <c r="P4" s="6"/>
      <c r="Q4" s="6"/>
      <c r="R4" s="6"/>
      <c r="S4" s="6"/>
      <c r="T4" s="6"/>
      <c r="U4" s="6"/>
    </row>
    <row r="5" spans="1:22"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</row>
    <row r="6" spans="1:22" ht="39.75" customHeight="1">
      <c r="A6" s="23" t="s">
        <v>24</v>
      </c>
      <c r="B6" s="23" t="s">
        <v>0</v>
      </c>
      <c r="C6" s="34" t="s">
        <v>2</v>
      </c>
      <c r="D6" s="34"/>
      <c r="E6" s="16"/>
      <c r="F6" s="16"/>
      <c r="G6" s="35" t="s">
        <v>1</v>
      </c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</row>
    <row r="7" spans="1:22" ht="15" customHeight="1">
      <c r="A7" s="24"/>
      <c r="B7" s="24"/>
      <c r="C7" s="26" t="s">
        <v>3</v>
      </c>
      <c r="D7" s="27"/>
      <c r="E7" s="17">
        <v>2015</v>
      </c>
      <c r="F7" s="17">
        <v>2016</v>
      </c>
      <c r="G7" s="11">
        <v>2017</v>
      </c>
      <c r="H7" s="11">
        <v>2018</v>
      </c>
      <c r="I7" s="11">
        <v>2019</v>
      </c>
      <c r="J7" s="11">
        <v>2020</v>
      </c>
      <c r="K7" s="11">
        <v>2021</v>
      </c>
      <c r="L7" s="11">
        <v>2022</v>
      </c>
      <c r="M7" s="11">
        <v>2023</v>
      </c>
      <c r="N7" s="11">
        <v>2024</v>
      </c>
      <c r="O7" s="11">
        <v>2025</v>
      </c>
      <c r="P7" s="11">
        <v>2026</v>
      </c>
      <c r="Q7" s="11">
        <v>2027</v>
      </c>
      <c r="R7" s="11">
        <v>2028</v>
      </c>
      <c r="S7" s="11">
        <v>2029</v>
      </c>
      <c r="T7" s="11">
        <v>2030</v>
      </c>
      <c r="U7" s="11">
        <v>2031</v>
      </c>
      <c r="V7" s="11">
        <v>2032</v>
      </c>
    </row>
    <row r="8" spans="1:22" ht="47.25" customHeight="1">
      <c r="A8" s="25"/>
      <c r="B8" s="25"/>
      <c r="C8" s="28"/>
      <c r="D8" s="29"/>
      <c r="E8" s="16" t="s">
        <v>3</v>
      </c>
      <c r="F8" s="16" t="s">
        <v>3</v>
      </c>
      <c r="G8" s="3" t="s">
        <v>3</v>
      </c>
      <c r="H8" s="3" t="s">
        <v>3</v>
      </c>
      <c r="I8" s="3" t="s">
        <v>3</v>
      </c>
      <c r="J8" s="3" t="s">
        <v>3</v>
      </c>
      <c r="K8" s="3" t="s">
        <v>3</v>
      </c>
      <c r="L8" s="3" t="s">
        <v>3</v>
      </c>
      <c r="M8" s="3" t="s">
        <v>3</v>
      </c>
      <c r="N8" s="3" t="s">
        <v>3</v>
      </c>
      <c r="O8" s="3" t="s">
        <v>3</v>
      </c>
      <c r="P8" s="3" t="s">
        <v>3</v>
      </c>
      <c r="Q8" s="3" t="s">
        <v>3</v>
      </c>
      <c r="R8" s="3" t="s">
        <v>3</v>
      </c>
      <c r="S8" s="3" t="s">
        <v>3</v>
      </c>
      <c r="T8" s="3" t="s">
        <v>3</v>
      </c>
      <c r="U8" s="3" t="s">
        <v>3</v>
      </c>
      <c r="V8" s="3" t="s">
        <v>3</v>
      </c>
    </row>
    <row r="9" spans="1:22">
      <c r="A9" s="5"/>
      <c r="B9" s="5"/>
      <c r="C9" s="21"/>
      <c r="D9" s="21"/>
      <c r="E9" s="13"/>
      <c r="F9" s="15"/>
      <c r="G9" s="13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</row>
    <row r="10" spans="1:22">
      <c r="A10" s="5">
        <v>1</v>
      </c>
      <c r="B10" s="7" t="s">
        <v>4</v>
      </c>
      <c r="C10" s="30">
        <f>C11+C14</f>
        <v>4504535.209999999</v>
      </c>
      <c r="D10" s="31"/>
      <c r="E10" s="18">
        <f>E11+E14</f>
        <v>146089.41999999998</v>
      </c>
      <c r="F10" s="18">
        <f t="shared" ref="F10:V10" si="0">F11+F14</f>
        <v>150059.6</v>
      </c>
      <c r="G10" s="18">
        <f t="shared" si="0"/>
        <v>244132.06</v>
      </c>
      <c r="H10" s="18">
        <f t="shared" si="0"/>
        <v>250254.13</v>
      </c>
      <c r="I10" s="18">
        <f t="shared" si="0"/>
        <v>234000</v>
      </c>
      <c r="J10" s="18">
        <f t="shared" si="0"/>
        <v>238000</v>
      </c>
      <c r="K10" s="18">
        <f t="shared" si="0"/>
        <v>242000</v>
      </c>
      <c r="L10" s="18">
        <f t="shared" si="0"/>
        <v>247000</v>
      </c>
      <c r="M10" s="18">
        <f t="shared" si="0"/>
        <v>251000</v>
      </c>
      <c r="N10" s="18">
        <f t="shared" si="0"/>
        <v>256000</v>
      </c>
      <c r="O10" s="18">
        <f t="shared" si="0"/>
        <v>261000</v>
      </c>
      <c r="P10" s="18">
        <f t="shared" si="0"/>
        <v>266000</v>
      </c>
      <c r="Q10" s="18">
        <f t="shared" si="0"/>
        <v>272000</v>
      </c>
      <c r="R10" s="18">
        <f t="shared" si="0"/>
        <v>277000</v>
      </c>
      <c r="S10" s="18">
        <f t="shared" si="0"/>
        <v>283000</v>
      </c>
      <c r="T10" s="18">
        <f t="shared" si="0"/>
        <v>289000</v>
      </c>
      <c r="U10" s="18">
        <f t="shared" si="0"/>
        <v>296000</v>
      </c>
      <c r="V10" s="18">
        <f t="shared" si="0"/>
        <v>302000</v>
      </c>
    </row>
    <row r="11" spans="1:22">
      <c r="A11" s="5" t="s">
        <v>17</v>
      </c>
      <c r="B11" s="5" t="s">
        <v>5</v>
      </c>
      <c r="C11" s="30">
        <f>C12+C13</f>
        <v>2228281.88</v>
      </c>
      <c r="D11" s="31"/>
      <c r="E11" s="18">
        <f>E12+E13</f>
        <v>55857.97</v>
      </c>
      <c r="F11" s="18">
        <f t="shared" ref="F11:V11" si="1">F12+F13</f>
        <v>65712.28</v>
      </c>
      <c r="G11" s="18">
        <f t="shared" si="1"/>
        <v>134242.08000000002</v>
      </c>
      <c r="H11" s="18">
        <f t="shared" si="1"/>
        <v>138469.54999999999</v>
      </c>
      <c r="I11" s="18">
        <f t="shared" si="1"/>
        <v>131000</v>
      </c>
      <c r="J11" s="18">
        <f t="shared" si="1"/>
        <v>131000</v>
      </c>
      <c r="K11" s="18">
        <f t="shared" si="1"/>
        <v>131000</v>
      </c>
      <c r="L11" s="18">
        <f t="shared" si="1"/>
        <v>131000</v>
      </c>
      <c r="M11" s="18">
        <f t="shared" si="1"/>
        <v>131000</v>
      </c>
      <c r="N11" s="18">
        <f t="shared" si="1"/>
        <v>131000</v>
      </c>
      <c r="O11" s="18">
        <f t="shared" si="1"/>
        <v>131000</v>
      </c>
      <c r="P11" s="18">
        <f t="shared" si="1"/>
        <v>131000</v>
      </c>
      <c r="Q11" s="18">
        <f t="shared" si="1"/>
        <v>131000</v>
      </c>
      <c r="R11" s="18">
        <f t="shared" si="1"/>
        <v>131000</v>
      </c>
      <c r="S11" s="18">
        <f t="shared" si="1"/>
        <v>131000</v>
      </c>
      <c r="T11" s="18">
        <f t="shared" si="1"/>
        <v>131000</v>
      </c>
      <c r="U11" s="18">
        <f t="shared" si="1"/>
        <v>131000</v>
      </c>
      <c r="V11" s="18">
        <f t="shared" si="1"/>
        <v>131000</v>
      </c>
    </row>
    <row r="12" spans="1:22">
      <c r="A12" s="5"/>
      <c r="B12" s="5" t="s">
        <v>6</v>
      </c>
      <c r="C12" s="37">
        <f>SUM(E12:V12)</f>
        <v>2203926.98</v>
      </c>
      <c r="D12" s="38"/>
      <c r="E12" s="12">
        <v>52498.42</v>
      </c>
      <c r="F12" s="12">
        <f>55367.63+2875.1</f>
        <v>58242.729999999996</v>
      </c>
      <c r="G12" s="12">
        <v>128185.83</v>
      </c>
      <c r="H12" s="12">
        <v>131000</v>
      </c>
      <c r="I12" s="12">
        <v>131000</v>
      </c>
      <c r="J12" s="12">
        <v>131000</v>
      </c>
      <c r="K12" s="12">
        <v>131000</v>
      </c>
      <c r="L12" s="12">
        <v>131000</v>
      </c>
      <c r="M12" s="12">
        <v>131000</v>
      </c>
      <c r="N12" s="12">
        <v>131000</v>
      </c>
      <c r="O12" s="12">
        <v>131000</v>
      </c>
      <c r="P12" s="12">
        <v>131000</v>
      </c>
      <c r="Q12" s="12">
        <v>131000</v>
      </c>
      <c r="R12" s="12">
        <v>131000</v>
      </c>
      <c r="S12" s="12">
        <v>131000</v>
      </c>
      <c r="T12" s="12">
        <v>131000</v>
      </c>
      <c r="U12" s="12">
        <v>131000</v>
      </c>
      <c r="V12" s="12">
        <v>131000</v>
      </c>
    </row>
    <row r="13" spans="1:22">
      <c r="A13" s="5"/>
      <c r="B13" s="5" t="s">
        <v>7</v>
      </c>
      <c r="C13" s="37">
        <f>SUM(E13:V13)</f>
        <v>24354.899999999998</v>
      </c>
      <c r="D13" s="38"/>
      <c r="E13" s="12">
        <v>3359.55</v>
      </c>
      <c r="F13" s="12">
        <v>7469.55</v>
      </c>
      <c r="G13" s="12">
        <v>6056.25</v>
      </c>
      <c r="H13" s="12">
        <v>7469.55</v>
      </c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4"/>
      <c r="V13" s="14"/>
    </row>
    <row r="14" spans="1:22">
      <c r="A14" s="5" t="s">
        <v>18</v>
      </c>
      <c r="B14" s="5" t="s">
        <v>8</v>
      </c>
      <c r="C14" s="30">
        <f>C15+C16</f>
        <v>2276253.3299999996</v>
      </c>
      <c r="D14" s="31"/>
      <c r="E14" s="18">
        <f>E15+E16</f>
        <v>90231.45</v>
      </c>
      <c r="F14" s="18">
        <f t="shared" ref="F14:V14" si="2">F15+F16</f>
        <v>84347.32</v>
      </c>
      <c r="G14" s="18">
        <f t="shared" si="2"/>
        <v>109889.98</v>
      </c>
      <c r="H14" s="18">
        <f t="shared" si="2"/>
        <v>111784.58</v>
      </c>
      <c r="I14" s="18">
        <f t="shared" si="2"/>
        <v>103000</v>
      </c>
      <c r="J14" s="18">
        <f t="shared" si="2"/>
        <v>107000</v>
      </c>
      <c r="K14" s="18">
        <f t="shared" si="2"/>
        <v>111000</v>
      </c>
      <c r="L14" s="18">
        <f t="shared" si="2"/>
        <v>116000</v>
      </c>
      <c r="M14" s="18">
        <f t="shared" si="2"/>
        <v>120000</v>
      </c>
      <c r="N14" s="18">
        <f t="shared" si="2"/>
        <v>125000</v>
      </c>
      <c r="O14" s="18">
        <f t="shared" si="2"/>
        <v>130000</v>
      </c>
      <c r="P14" s="18">
        <f t="shared" si="2"/>
        <v>135000</v>
      </c>
      <c r="Q14" s="18">
        <f t="shared" si="2"/>
        <v>141000</v>
      </c>
      <c r="R14" s="18">
        <f t="shared" si="2"/>
        <v>146000</v>
      </c>
      <c r="S14" s="18">
        <f t="shared" si="2"/>
        <v>152000</v>
      </c>
      <c r="T14" s="18">
        <f t="shared" si="2"/>
        <v>158000</v>
      </c>
      <c r="U14" s="18">
        <f t="shared" si="2"/>
        <v>165000</v>
      </c>
      <c r="V14" s="18">
        <f t="shared" si="2"/>
        <v>171000</v>
      </c>
    </row>
    <row r="15" spans="1:22">
      <c r="A15" s="5"/>
      <c r="B15" s="5" t="s">
        <v>6</v>
      </c>
      <c r="C15" s="37">
        <f>SUM(E15:V15)</f>
        <v>2225503.6799999997</v>
      </c>
      <c r="D15" s="38"/>
      <c r="E15" s="12">
        <v>75958</v>
      </c>
      <c r="F15" s="12">
        <v>73058.320000000007</v>
      </c>
      <c r="G15" s="12">
        <v>97487.360000000001</v>
      </c>
      <c r="H15" s="12">
        <v>99000</v>
      </c>
      <c r="I15" s="12">
        <v>103000</v>
      </c>
      <c r="J15" s="12">
        <v>107000</v>
      </c>
      <c r="K15" s="12">
        <v>111000</v>
      </c>
      <c r="L15" s="12">
        <v>116000</v>
      </c>
      <c r="M15" s="12">
        <v>120000</v>
      </c>
      <c r="N15" s="12">
        <v>125000</v>
      </c>
      <c r="O15" s="12">
        <v>130000</v>
      </c>
      <c r="P15" s="12">
        <v>135000</v>
      </c>
      <c r="Q15" s="12">
        <v>141000</v>
      </c>
      <c r="R15" s="12">
        <v>146000</v>
      </c>
      <c r="S15" s="12">
        <v>152000</v>
      </c>
      <c r="T15" s="12">
        <v>158000</v>
      </c>
      <c r="U15" s="12">
        <v>165000</v>
      </c>
      <c r="V15" s="12">
        <v>171000</v>
      </c>
    </row>
    <row r="16" spans="1:22">
      <c r="A16" s="5"/>
      <c r="B16" s="5" t="s">
        <v>7</v>
      </c>
      <c r="C16" s="37">
        <f>SUM(E16:V16)</f>
        <v>50749.65</v>
      </c>
      <c r="D16" s="38"/>
      <c r="E16" s="12">
        <v>14273.45</v>
      </c>
      <c r="F16" s="12">
        <v>11289</v>
      </c>
      <c r="G16" s="12">
        <v>12402.62</v>
      </c>
      <c r="H16" s="12">
        <v>12784.58</v>
      </c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4"/>
      <c r="V16" s="14"/>
    </row>
    <row r="17" spans="1:22" ht="30">
      <c r="A17" s="5" t="s">
        <v>19</v>
      </c>
      <c r="B17" s="4" t="s">
        <v>31</v>
      </c>
      <c r="C17" s="22">
        <f t="shared" ref="C17:C22" si="3">SUM(G17:V17)</f>
        <v>0</v>
      </c>
      <c r="D17" s="21"/>
      <c r="E17" s="12">
        <v>0</v>
      </c>
      <c r="F17" s="12">
        <v>0</v>
      </c>
      <c r="G17" s="12">
        <v>0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  <c r="U17" s="12">
        <v>0</v>
      </c>
      <c r="V17" s="12">
        <v>0</v>
      </c>
    </row>
    <row r="18" spans="1:22" ht="45">
      <c r="A18" s="5" t="s">
        <v>20</v>
      </c>
      <c r="B18" s="4" t="s">
        <v>9</v>
      </c>
      <c r="C18" s="22">
        <f t="shared" si="3"/>
        <v>0</v>
      </c>
      <c r="D18" s="21"/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  <c r="U18" s="12">
        <v>0</v>
      </c>
      <c r="V18" s="12">
        <v>0</v>
      </c>
    </row>
    <row r="19" spans="1:22">
      <c r="A19" s="5">
        <v>2</v>
      </c>
      <c r="B19" s="7" t="s">
        <v>10</v>
      </c>
      <c r="C19" s="22"/>
      <c r="D19" s="21"/>
      <c r="E19" s="15"/>
      <c r="F19" s="15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</row>
    <row r="20" spans="1:22">
      <c r="A20" s="5" t="s">
        <v>21</v>
      </c>
      <c r="B20" s="8" t="s">
        <v>11</v>
      </c>
      <c r="C20" s="22">
        <f t="shared" si="3"/>
        <v>0</v>
      </c>
      <c r="D20" s="21"/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  <c r="U20" s="12">
        <v>0</v>
      </c>
      <c r="V20" s="12">
        <v>0</v>
      </c>
    </row>
    <row r="21" spans="1:22">
      <c r="A21" s="5" t="s">
        <v>22</v>
      </c>
      <c r="B21" s="8" t="s">
        <v>12</v>
      </c>
      <c r="C21" s="22">
        <f t="shared" si="3"/>
        <v>0</v>
      </c>
      <c r="D21" s="21"/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  <c r="U21" s="12">
        <v>0</v>
      </c>
      <c r="V21" s="12">
        <v>0</v>
      </c>
    </row>
    <row r="22" spans="1:22">
      <c r="A22" s="5" t="s">
        <v>23</v>
      </c>
      <c r="B22" s="8" t="s">
        <v>13</v>
      </c>
      <c r="C22" s="22">
        <f t="shared" si="3"/>
        <v>0</v>
      </c>
      <c r="D22" s="21"/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  <c r="U22" s="12">
        <v>0</v>
      </c>
      <c r="V22" s="12">
        <v>0</v>
      </c>
    </row>
    <row r="23" spans="1:22">
      <c r="A23" s="5">
        <v>3</v>
      </c>
      <c r="B23" s="9" t="s">
        <v>14</v>
      </c>
      <c r="C23" s="21"/>
      <c r="D23" s="2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8.5">
      <c r="A24" s="5">
        <v>4</v>
      </c>
      <c r="B24" s="9" t="s">
        <v>15</v>
      </c>
      <c r="C24" s="21"/>
      <c r="D24" s="21"/>
      <c r="E24" s="15"/>
      <c r="F24" s="15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>
      <c r="A25" s="5"/>
      <c r="B25" s="9" t="s">
        <v>16</v>
      </c>
      <c r="C25" s="32">
        <f>C10+C19+C23+C24</f>
        <v>4504535.209999999</v>
      </c>
      <c r="D25" s="33"/>
      <c r="E25" s="10">
        <f>E10</f>
        <v>146089.41999999998</v>
      </c>
      <c r="F25" s="10">
        <f t="shared" ref="F25:V25" si="4">F10</f>
        <v>150059.6</v>
      </c>
      <c r="G25" s="10">
        <f t="shared" si="4"/>
        <v>244132.06</v>
      </c>
      <c r="H25" s="10">
        <f t="shared" si="4"/>
        <v>250254.13</v>
      </c>
      <c r="I25" s="10">
        <f t="shared" si="4"/>
        <v>234000</v>
      </c>
      <c r="J25" s="10">
        <f t="shared" si="4"/>
        <v>238000</v>
      </c>
      <c r="K25" s="10">
        <f t="shared" si="4"/>
        <v>242000</v>
      </c>
      <c r="L25" s="10">
        <f t="shared" si="4"/>
        <v>247000</v>
      </c>
      <c r="M25" s="10">
        <f t="shared" si="4"/>
        <v>251000</v>
      </c>
      <c r="N25" s="10">
        <f t="shared" si="4"/>
        <v>256000</v>
      </c>
      <c r="O25" s="10">
        <f t="shared" si="4"/>
        <v>261000</v>
      </c>
      <c r="P25" s="10">
        <f t="shared" si="4"/>
        <v>266000</v>
      </c>
      <c r="Q25" s="10">
        <f t="shared" si="4"/>
        <v>272000</v>
      </c>
      <c r="R25" s="10">
        <f t="shared" si="4"/>
        <v>277000</v>
      </c>
      <c r="S25" s="10">
        <f t="shared" si="4"/>
        <v>283000</v>
      </c>
      <c r="T25" s="10">
        <f t="shared" si="4"/>
        <v>289000</v>
      </c>
      <c r="U25" s="10">
        <f t="shared" si="4"/>
        <v>296000</v>
      </c>
      <c r="V25" s="10">
        <f t="shared" si="4"/>
        <v>302000</v>
      </c>
    </row>
    <row r="29" spans="1:22">
      <c r="B29" s="20" t="s">
        <v>28</v>
      </c>
      <c r="C29" s="20"/>
      <c r="D29" s="20"/>
      <c r="E29" s="20"/>
      <c r="F29" s="20"/>
      <c r="G29" s="20"/>
      <c r="M29" s="20" t="s">
        <v>29</v>
      </c>
      <c r="N29" s="20"/>
      <c r="O29" s="20"/>
    </row>
  </sheetData>
  <mergeCells count="28">
    <mergeCell ref="B29:G29"/>
    <mergeCell ref="M29:O29"/>
    <mergeCell ref="C24:D24"/>
    <mergeCell ref="C25:D25"/>
    <mergeCell ref="C6:D6"/>
    <mergeCell ref="G6:V6"/>
    <mergeCell ref="C22:D22"/>
    <mergeCell ref="C12:D12"/>
    <mergeCell ref="C13:D13"/>
    <mergeCell ref="C14:D14"/>
    <mergeCell ref="C15:D15"/>
    <mergeCell ref="C16:D16"/>
    <mergeCell ref="A6:A8"/>
    <mergeCell ref="C7:D8"/>
    <mergeCell ref="C9:D9"/>
    <mergeCell ref="C10:D10"/>
    <mergeCell ref="C11:D11"/>
    <mergeCell ref="B6:B8"/>
    <mergeCell ref="I1:P1"/>
    <mergeCell ref="I2:P2"/>
    <mergeCell ref="I3:P3"/>
    <mergeCell ref="I4:O4"/>
    <mergeCell ref="C23:D23"/>
    <mergeCell ref="C17:D17"/>
    <mergeCell ref="C18:D18"/>
    <mergeCell ref="C19:D19"/>
    <mergeCell ref="C20:D20"/>
    <mergeCell ref="C21:D21"/>
  </mergeCells>
  <pageMargins left="0.70866141732283472" right="0.70866141732283472" top="0.74803149606299213" bottom="0.74803149606299213" header="0.31496062992125984" footer="0.31496062992125984"/>
  <pageSetup paperSize="8" scale="65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2017-01-26T05:02:30Z</dcterms:modified>
</cp:coreProperties>
</file>